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84" activeTab="1"/>
  </bookViews>
  <sheets>
    <sheet name="地区予算" sheetId="1" r:id="rId1"/>
    <sheet name="地区運営資金勘定内訳予算" sheetId="2" r:id="rId2"/>
  </sheets>
  <definedNames>
    <definedName name="_xlnm.Print_Area" localSheetId="1">'地区運営資金勘定内訳予算'!$A$1:$E$40</definedName>
    <definedName name="_xlnm.Print_Area" localSheetId="0">'地区予算'!$A$1:$H$36</definedName>
  </definedNames>
  <calcPr fullCalcOnLoad="1"/>
</workbook>
</file>

<file path=xl/sharedStrings.xml><?xml version="1.0" encoding="utf-8"?>
<sst xmlns="http://schemas.openxmlformats.org/spreadsheetml/2006/main" count="88" uniqueCount="78">
  <si>
    <t>収入の部</t>
  </si>
  <si>
    <t>諮問委員会費</t>
  </si>
  <si>
    <t>ガバナー補佐会費</t>
  </si>
  <si>
    <t>地区チーム研修セミナー費</t>
  </si>
  <si>
    <t>会長エレクト研修セミナー費</t>
  </si>
  <si>
    <t>公共イメージ推進費</t>
  </si>
  <si>
    <t>ロータリークラブ拡大費</t>
  </si>
  <si>
    <t>ローターアクト拡大費</t>
  </si>
  <si>
    <t>インターアクト拡大費</t>
  </si>
  <si>
    <t>ゾーンロータリー研究会補助</t>
  </si>
  <si>
    <t>ガバナー記念品費</t>
  </si>
  <si>
    <t>地区史編纂準備費</t>
  </si>
  <si>
    <t>事務諸費</t>
  </si>
  <si>
    <t>予備費</t>
  </si>
  <si>
    <t>ガバナー事務所費</t>
  </si>
  <si>
    <t>支　　　出　　　の　　　部</t>
  </si>
  <si>
    <t>地区勘定項目</t>
  </si>
  <si>
    <t>合　計</t>
  </si>
  <si>
    <t>合　計 (Ａ+Ｂ)</t>
  </si>
  <si>
    <t>小　計 (Ｂ)</t>
  </si>
  <si>
    <t>小　計 (Ａ)</t>
  </si>
  <si>
    <t>単価</t>
  </si>
  <si>
    <t>上期</t>
  </si>
  <si>
    <t>下期</t>
  </si>
  <si>
    <t>地区関係負担金</t>
  </si>
  <si>
    <t>1.地区運営資金勘定</t>
  </si>
  <si>
    <t>(1)地区運営資金</t>
  </si>
  <si>
    <t>(2)ガバナー事務所費</t>
  </si>
  <si>
    <t>2.地区活動補助勘定</t>
  </si>
  <si>
    <t>(1)地区大会</t>
  </si>
  <si>
    <t>3.地区奉仕活動資金勘定</t>
  </si>
  <si>
    <t>(1)クラブ奉仕</t>
  </si>
  <si>
    <t>(2)職業奉仕</t>
  </si>
  <si>
    <t>(3)社会奉仕</t>
  </si>
  <si>
    <t>(4)国際奉仕</t>
  </si>
  <si>
    <t>小　計 (Ｃ)</t>
  </si>
  <si>
    <t>4.全国組織分担勘定</t>
  </si>
  <si>
    <t>(1)ガバナー会</t>
  </si>
  <si>
    <t>(2)ロータリー文庫</t>
  </si>
  <si>
    <t>小　計 (Ｄ)</t>
  </si>
  <si>
    <t>合　計 (Ａ+Ｂ+Ｃ+Ｄ)</t>
  </si>
  <si>
    <t>1.ＲＩ人頭分担金</t>
  </si>
  <si>
    <t>RI等負担金</t>
  </si>
  <si>
    <t>(上期)</t>
  </si>
  <si>
    <t>(下期)</t>
  </si>
  <si>
    <t>地区運営資金勘定科目</t>
  </si>
  <si>
    <t>地区運営資金</t>
  </si>
  <si>
    <t>地 区 運 営 資 金</t>
  </si>
  <si>
    <t>　　　　　 小　計 (Ｂ)</t>
  </si>
  <si>
    <t>(3)世界平和フェローシップ</t>
  </si>
  <si>
    <t>(3)ガバナーエレクト事務所費</t>
  </si>
  <si>
    <t>ガバナーエレクト事務所費</t>
  </si>
  <si>
    <t>ＧＳＥ活動準備金</t>
  </si>
  <si>
    <t>白鳥ガバナーエレクト事務所費Ⅱ</t>
  </si>
  <si>
    <t>次年度繰越金</t>
  </si>
  <si>
    <t>地区協議会</t>
  </si>
  <si>
    <t>地区大会繰越金(前年度繰越金取崩)</t>
  </si>
  <si>
    <t>(5)ライラ</t>
  </si>
  <si>
    <t>(6)ローターアクト</t>
  </si>
  <si>
    <t>(7)インターアクト</t>
  </si>
  <si>
    <t>(8)ロータリー財団</t>
  </si>
  <si>
    <t>(9)Ｒ米山記念奨学会</t>
  </si>
  <si>
    <t>(10)その他各種委員会</t>
  </si>
  <si>
    <t>(11)危機管理委員会</t>
  </si>
  <si>
    <t>前年度繰越金（地区運営資金）</t>
  </si>
  <si>
    <t>前年度繰越金（地区奉仕活動資金）</t>
  </si>
  <si>
    <t>国際会議出席</t>
  </si>
  <si>
    <t>地区役員委員会交通費</t>
  </si>
  <si>
    <t>2.規定審議会の年次賦課金</t>
  </si>
  <si>
    <t>3.ロータリーの友購読料</t>
  </si>
  <si>
    <t>4.米山記念奨学会普通寄付</t>
  </si>
  <si>
    <t>5.ロータリー財団年次寄付</t>
  </si>
  <si>
    <t>毎年あなたも100ドルを　ＥＲＥＹ（Every Rotarian, Every Year　）</t>
  </si>
  <si>
    <t>小計</t>
  </si>
  <si>
    <t>合 計</t>
  </si>
  <si>
    <t>小　計</t>
  </si>
  <si>
    <t>単 価</t>
  </si>
  <si>
    <t>2007-2008　予算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</si>
</sst>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#&quot;人&quot;"/>
    <numFmt numFmtId="179" formatCode="\(#,###&quot;人&quot;\)"/>
    <numFmt numFmtId="180" formatCode="0_ "/>
    <numFmt numFmtId="181" formatCode="0;&quot;△ &quot;0"/>
    <numFmt numFmtId="182" formatCode="#,##0;&quot;△ &quot;#,##0"/>
    <numFmt numFmtId="183" formatCode="#,###&quot;円&quot;"/>
    <numFmt numFmtId="184" formatCode="&quot;単価：&quot;#,###&quot;円&quot;"/>
    <numFmt numFmtId="185" formatCode="#,###&quot;円(単価)&quot;"/>
    <numFmt numFmtId="186" formatCode="#,###&quot;人×単価&quot;"/>
    <numFmt numFmtId="187" formatCode="#,##0_);[Red]\(#,##0\)"/>
    <numFmt numFmtId="188" formatCode="#,###&quot;US＄&quot;"/>
    <numFmt numFmtId="189" formatCode="#,###&quot; US＄&quot;"/>
    <numFmt numFmtId="190" formatCode="#,###&quot;円～&quot;"/>
    <numFmt numFmtId="191" formatCode="&quot;+&quot;#,###&quot;円～&quot;"/>
    <numFmt numFmtId="192" formatCode="&quot;＋&quot;#,###&quot;円～&quot;"/>
    <numFmt numFmtId="193" formatCode="\9\9\9&quot; US＄&quot;"/>
    <numFmt numFmtId="194" formatCode="###00.0&quot; US＄&quot;"/>
    <numFmt numFmtId="195" formatCode="###,#00.0&quot; US＄&quot;"/>
    <numFmt numFmtId="196" formatCode="0.0_);[Red]\(0.0\)"/>
    <numFmt numFmtId="197" formatCode="##,##0.0&quot; US＄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177" fontId="2" fillId="0" borderId="2" xfId="0" applyNumberFormat="1" applyFont="1" applyBorder="1" applyAlignment="1" applyProtection="1">
      <alignment horizontal="right" vertical="center"/>
      <protection/>
    </xf>
    <xf numFmtId="49" fontId="2" fillId="0" borderId="3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textRotation="255"/>
      <protection/>
    </xf>
    <xf numFmtId="49" fontId="2" fillId="0" borderId="2" xfId="0" applyNumberFormat="1" applyFont="1" applyBorder="1" applyAlignment="1" applyProtection="1">
      <alignment vertical="center"/>
      <protection/>
    </xf>
    <xf numFmtId="177" fontId="2" fillId="0" borderId="4" xfId="0" applyNumberFormat="1" applyFont="1" applyBorder="1" applyAlignment="1" applyProtection="1">
      <alignment horizontal="right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183" fontId="2" fillId="0" borderId="5" xfId="0" applyNumberFormat="1" applyFont="1" applyBorder="1" applyAlignment="1" applyProtection="1">
      <alignment horizontal="right" vertical="center"/>
      <protection/>
    </xf>
    <xf numFmtId="178" fontId="2" fillId="0" borderId="5" xfId="0" applyNumberFormat="1" applyFont="1" applyBorder="1" applyAlignment="1" applyProtection="1">
      <alignment horizontal="right" vertical="center"/>
      <protection/>
    </xf>
    <xf numFmtId="177" fontId="2" fillId="0" borderId="6" xfId="0" applyNumberFormat="1" applyFont="1" applyBorder="1" applyAlignment="1" applyProtection="1">
      <alignment horizontal="right" vertical="center"/>
      <protection/>
    </xf>
    <xf numFmtId="177" fontId="2" fillId="0" borderId="7" xfId="0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/>
      <protection/>
    </xf>
    <xf numFmtId="178" fontId="2" fillId="0" borderId="2" xfId="0" applyNumberFormat="1" applyFont="1" applyBorder="1" applyAlignment="1" applyProtection="1">
      <alignment horizontal="right" vertical="center"/>
      <protection/>
    </xf>
    <xf numFmtId="192" fontId="2" fillId="0" borderId="7" xfId="0" applyNumberFormat="1" applyFont="1" applyBorder="1" applyAlignment="1" applyProtection="1">
      <alignment horizontal="left"/>
      <protection/>
    </xf>
    <xf numFmtId="189" fontId="0" fillId="0" borderId="0" xfId="0" applyNumberFormat="1" applyAlignment="1">
      <alignment/>
    </xf>
    <xf numFmtId="183" fontId="0" fillId="0" borderId="0" xfId="0" applyNumberFormat="1" applyAlignment="1">
      <alignment/>
    </xf>
    <xf numFmtId="195" fontId="2" fillId="0" borderId="1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vertical="center"/>
      <protection/>
    </xf>
    <xf numFmtId="177" fontId="2" fillId="0" borderId="6" xfId="0" applyNumberFormat="1" applyFont="1" applyBorder="1" applyAlignment="1" applyProtection="1">
      <alignment horizontal="right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179" fontId="2" fillId="0" borderId="7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7" fontId="2" fillId="0" borderId="2" xfId="0" applyNumberFormat="1" applyFont="1" applyFill="1" applyBorder="1" applyAlignment="1" applyProtection="1">
      <alignment/>
      <protection/>
    </xf>
    <xf numFmtId="177" fontId="2" fillId="0" borderId="3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177" fontId="2" fillId="0" borderId="1" xfId="0" applyNumberFormat="1" applyFont="1" applyFill="1" applyBorder="1" applyAlignment="1" applyProtection="1">
      <alignment horizontal="right"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87" fontId="2" fillId="0" borderId="2" xfId="0" applyNumberFormat="1" applyFont="1" applyFill="1" applyBorder="1" applyAlignment="1" applyProtection="1">
      <alignment horizontal="right" vertical="center"/>
      <protection/>
    </xf>
    <xf numFmtId="177" fontId="2" fillId="0" borderId="2" xfId="0" applyNumberFormat="1" applyFont="1" applyFill="1" applyBorder="1" applyAlignment="1" applyProtection="1">
      <alignment horizontal="right" vertical="center"/>
      <protection/>
    </xf>
    <xf numFmtId="177" fontId="2" fillId="0" borderId="6" xfId="0" applyNumberFormat="1" applyFont="1" applyFill="1" applyBorder="1" applyAlignment="1" applyProtection="1">
      <alignment horizontal="right" vertical="center"/>
      <protection/>
    </xf>
    <xf numFmtId="177" fontId="2" fillId="0" borderId="13" xfId="0" applyNumberFormat="1" applyFont="1" applyFill="1" applyBorder="1" applyAlignment="1" applyProtection="1">
      <alignment horizontal="right" vertical="center"/>
      <protection/>
    </xf>
    <xf numFmtId="177" fontId="2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7" fontId="2" fillId="0" borderId="6" xfId="0" applyNumberFormat="1" applyFont="1" applyFill="1" applyBorder="1" applyAlignment="1" applyProtection="1">
      <alignment horizontal="right" vertical="center"/>
      <protection locked="0"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19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 textRotation="255"/>
      <protection/>
    </xf>
    <xf numFmtId="0" fontId="2" fillId="0" borderId="16" xfId="0" applyFont="1" applyBorder="1" applyAlignment="1" applyProtection="1">
      <alignment horizontal="center" vertical="center" textRotation="255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19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83" fontId="2" fillId="0" borderId="1" xfId="0" applyNumberFormat="1" applyFont="1" applyFill="1" applyBorder="1" applyAlignment="1" applyProtection="1">
      <alignment horizontal="center"/>
      <protection locked="0"/>
    </xf>
    <xf numFmtId="183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horizontal="right" vertical="center"/>
      <protection/>
    </xf>
    <xf numFmtId="177" fontId="2" fillId="0" borderId="7" xfId="0" applyNumberFormat="1" applyFont="1" applyBorder="1" applyAlignment="1" applyProtection="1">
      <alignment horizontal="right" vertical="center"/>
      <protection/>
    </xf>
    <xf numFmtId="190" fontId="2" fillId="0" borderId="1" xfId="0" applyNumberFormat="1" applyFont="1" applyFill="1" applyBorder="1" applyAlignment="1" applyProtection="1">
      <alignment horizontal="center" vertical="center"/>
      <protection/>
    </xf>
    <xf numFmtId="190" fontId="2" fillId="0" borderId="7" xfId="0" applyNumberFormat="1" applyFont="1" applyFill="1" applyBorder="1" applyAlignment="1" applyProtection="1">
      <alignment horizontal="center" vertical="center"/>
      <protection/>
    </xf>
    <xf numFmtId="183" fontId="2" fillId="0" borderId="1" xfId="0" applyNumberFormat="1" applyFont="1" applyFill="1" applyBorder="1" applyAlignment="1" applyProtection="1">
      <alignment horizontal="center" vertical="center"/>
      <protection/>
    </xf>
    <xf numFmtId="183" fontId="2" fillId="0" borderId="7" xfId="0" applyNumberFormat="1" applyFont="1" applyFill="1" applyBorder="1" applyAlignment="1" applyProtection="1">
      <alignment horizontal="center" vertical="center"/>
      <protection/>
    </xf>
    <xf numFmtId="195" fontId="2" fillId="0" borderId="1" xfId="0" applyNumberFormat="1" applyFont="1" applyFill="1" applyBorder="1" applyAlignment="1" applyProtection="1">
      <alignment horizontal="right" vertical="center" indent="3"/>
      <protection/>
    </xf>
    <xf numFmtId="195" fontId="2" fillId="0" borderId="7" xfId="0" applyNumberFormat="1" applyFont="1" applyFill="1" applyBorder="1" applyAlignment="1" applyProtection="1">
      <alignment horizontal="right" vertical="center" indent="3"/>
      <protection/>
    </xf>
    <xf numFmtId="195" fontId="2" fillId="0" borderId="1" xfId="0" applyNumberFormat="1" applyFont="1" applyFill="1" applyBorder="1" applyAlignment="1" applyProtection="1">
      <alignment horizontal="center" vertical="center"/>
      <protection/>
    </xf>
    <xf numFmtId="195" fontId="2" fillId="0" borderId="7" xfId="0" applyNumberFormat="1" applyFont="1" applyFill="1" applyBorder="1" applyAlignment="1" applyProtection="1">
      <alignment horizontal="center" vertical="center"/>
      <protection/>
    </xf>
    <xf numFmtId="197" fontId="2" fillId="0" borderId="1" xfId="0" applyNumberFormat="1" applyFont="1" applyFill="1" applyBorder="1" applyAlignment="1" applyProtection="1">
      <alignment horizontal="right" vertical="center" indent="3"/>
      <protection/>
    </xf>
    <xf numFmtId="197" fontId="2" fillId="0" borderId="7" xfId="0" applyNumberFormat="1" applyFont="1" applyFill="1" applyBorder="1" applyAlignment="1" applyProtection="1">
      <alignment horizontal="right" vertical="center" indent="3"/>
      <protection/>
    </xf>
    <xf numFmtId="197" fontId="2" fillId="0" borderId="1" xfId="0" applyNumberFormat="1" applyFont="1" applyFill="1" applyBorder="1" applyAlignment="1" applyProtection="1">
      <alignment horizontal="center" vertical="center"/>
      <protection/>
    </xf>
    <xf numFmtId="197" fontId="2" fillId="0" borderId="7" xfId="0" applyNumberFormat="1" applyFont="1" applyFill="1" applyBorder="1" applyAlignment="1" applyProtection="1">
      <alignment horizontal="center" vertical="center"/>
      <protection/>
    </xf>
    <xf numFmtId="197" fontId="2" fillId="0" borderId="23" xfId="0" applyNumberFormat="1" applyFont="1" applyFill="1" applyBorder="1" applyAlignment="1" applyProtection="1">
      <alignment horizontal="center" vertical="center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textRotation="255"/>
      <protection/>
    </xf>
    <xf numFmtId="0" fontId="2" fillId="0" borderId="19" xfId="0" applyFont="1" applyBorder="1" applyAlignment="1" applyProtection="1">
      <alignment horizontal="center" vertical="center" textRotation="255"/>
      <protection/>
    </xf>
    <xf numFmtId="0" fontId="2" fillId="0" borderId="20" xfId="0" applyFont="1" applyBorder="1" applyAlignment="1" applyProtection="1">
      <alignment horizontal="center" vertical="center" textRotation="255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2" fillId="0" borderId="22" xfId="0" applyFont="1" applyBorder="1" applyAlignment="1" applyProtection="1">
      <alignment horizontal="center" vertical="center" textRotation="255"/>
      <protection/>
    </xf>
    <xf numFmtId="0" fontId="2" fillId="0" borderId="14" xfId="0" applyFont="1" applyBorder="1" applyAlignment="1" applyProtection="1">
      <alignment horizontal="center" vertical="center" textRotation="255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top" textRotation="255" indent="2"/>
      <protection/>
    </xf>
    <xf numFmtId="0" fontId="2" fillId="0" borderId="16" xfId="0" applyFont="1" applyBorder="1" applyAlignment="1" applyProtection="1">
      <alignment horizontal="left" vertical="top" textRotation="255" indent="2"/>
      <protection/>
    </xf>
    <xf numFmtId="0" fontId="2" fillId="0" borderId="17" xfId="0" applyFont="1" applyBorder="1" applyAlignment="1" applyProtection="1">
      <alignment horizontal="left" vertical="top" textRotation="255" indent="2"/>
      <protection/>
    </xf>
    <xf numFmtId="0" fontId="2" fillId="0" borderId="3" xfId="0" applyFont="1" applyBorder="1" applyAlignment="1" applyProtection="1">
      <alignment horizontal="center" vertical="center" textRotation="255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workbookViewId="0" topLeftCell="A1">
      <selection activeCell="F29" sqref="F29"/>
    </sheetView>
  </sheetViews>
  <sheetFormatPr defaultColWidth="9.00390625" defaultRowHeight="13.5"/>
  <cols>
    <col min="1" max="1" width="3.00390625" style="0" bestFit="1" customWidth="1"/>
    <col min="2" max="2" width="30.625" style="0" customWidth="1"/>
    <col min="3" max="3" width="10.50390625" style="0" bestFit="1" customWidth="1"/>
    <col min="4" max="4" width="12.75390625" style="0" customWidth="1"/>
    <col min="5" max="5" width="10.50390625" style="0" bestFit="1" customWidth="1"/>
    <col min="6" max="6" width="12.75390625" style="0" bestFit="1" customWidth="1"/>
    <col min="7" max="7" width="10.50390625" style="0" bestFit="1" customWidth="1"/>
    <col min="8" max="8" width="12.75390625" style="0" bestFit="1" customWidth="1"/>
  </cols>
  <sheetData>
    <row r="1" spans="1:12" ht="13.5" customHeight="1">
      <c r="A1" s="56" t="s">
        <v>16</v>
      </c>
      <c r="B1" s="57"/>
      <c r="C1" s="33" t="s">
        <v>22</v>
      </c>
      <c r="D1" s="34">
        <v>2940</v>
      </c>
      <c r="E1" s="33" t="s">
        <v>23</v>
      </c>
      <c r="F1" s="34">
        <v>2950</v>
      </c>
      <c r="G1" s="64" t="s">
        <v>74</v>
      </c>
      <c r="H1" s="65"/>
      <c r="I1" s="1"/>
      <c r="J1" s="1"/>
      <c r="K1" s="1"/>
      <c r="L1" s="1"/>
    </row>
    <row r="2" spans="1:8" ht="13.5" customHeight="1">
      <c r="A2" s="58"/>
      <c r="B2" s="59"/>
      <c r="C2" s="35" t="s">
        <v>21</v>
      </c>
      <c r="D2" s="36" t="s">
        <v>73</v>
      </c>
      <c r="E2" s="35" t="s">
        <v>21</v>
      </c>
      <c r="F2" s="36" t="s">
        <v>73</v>
      </c>
      <c r="G2" s="66"/>
      <c r="H2" s="67"/>
    </row>
    <row r="3" spans="1:8" ht="15" customHeight="1">
      <c r="A3" s="52" t="s">
        <v>24</v>
      </c>
      <c r="B3" s="2" t="s">
        <v>25</v>
      </c>
      <c r="C3" s="37"/>
      <c r="D3" s="37"/>
      <c r="E3" s="37"/>
      <c r="F3" s="37"/>
      <c r="G3" s="3"/>
      <c r="H3" s="3"/>
    </row>
    <row r="4" spans="1:8" ht="15" customHeight="1">
      <c r="A4" s="53"/>
      <c r="B4" s="2" t="s">
        <v>26</v>
      </c>
      <c r="C4" s="38">
        <v>1860</v>
      </c>
      <c r="D4" s="39">
        <f>D1*C4</f>
        <v>5468400</v>
      </c>
      <c r="E4" s="40">
        <f>C4</f>
        <v>1860</v>
      </c>
      <c r="F4" s="39">
        <f>F1*E4</f>
        <v>5487000</v>
      </c>
      <c r="G4" s="68">
        <f>SUM(D4,F4)</f>
        <v>10955400</v>
      </c>
      <c r="H4" s="69"/>
    </row>
    <row r="5" spans="1:8" ht="15" customHeight="1">
      <c r="A5" s="53"/>
      <c r="B5" s="2" t="s">
        <v>27</v>
      </c>
      <c r="C5" s="38">
        <v>2530</v>
      </c>
      <c r="D5" s="39">
        <f>D1*C5</f>
        <v>7438200</v>
      </c>
      <c r="E5" s="40">
        <f>C5</f>
        <v>2530</v>
      </c>
      <c r="F5" s="39">
        <f>F1*E5</f>
        <v>7463500</v>
      </c>
      <c r="G5" s="68">
        <f aca="true" t="shared" si="0" ref="G5:G25">SUM(D5,F5)</f>
        <v>14901700</v>
      </c>
      <c r="H5" s="69"/>
    </row>
    <row r="6" spans="1:8" ht="15" customHeight="1">
      <c r="A6" s="53"/>
      <c r="B6" s="2" t="s">
        <v>50</v>
      </c>
      <c r="C6" s="41">
        <v>1390</v>
      </c>
      <c r="D6" s="39">
        <f>D1*C6</f>
        <v>4086600</v>
      </c>
      <c r="E6" s="40">
        <f>C6</f>
        <v>1390</v>
      </c>
      <c r="F6" s="39">
        <f>F1*E6</f>
        <v>4100500</v>
      </c>
      <c r="G6" s="68">
        <f>SUM(D6,F6)</f>
        <v>8187100</v>
      </c>
      <c r="H6" s="69"/>
    </row>
    <row r="7" spans="1:8" ht="15" customHeight="1">
      <c r="A7" s="53"/>
      <c r="B7" s="4" t="s">
        <v>20</v>
      </c>
      <c r="C7" s="40">
        <f>SUM(C4:C6)</f>
        <v>5780</v>
      </c>
      <c r="D7" s="39">
        <f>SUM(D4:D6)</f>
        <v>16993200</v>
      </c>
      <c r="E7" s="42">
        <f>SUM(E4:E6)</f>
        <v>5780</v>
      </c>
      <c r="F7" s="39">
        <f>SUM(F4:F6)</f>
        <v>17051000</v>
      </c>
      <c r="G7" s="68">
        <f>SUM(D7,F7)</f>
        <v>34044200</v>
      </c>
      <c r="H7" s="69"/>
    </row>
    <row r="8" spans="1:8" ht="15" customHeight="1">
      <c r="A8" s="53"/>
      <c r="B8" s="2" t="s">
        <v>28</v>
      </c>
      <c r="C8" s="43"/>
      <c r="D8" s="44"/>
      <c r="E8" s="44"/>
      <c r="F8" s="44"/>
      <c r="G8" s="5"/>
      <c r="H8" s="5"/>
    </row>
    <row r="9" spans="1:8" ht="15" customHeight="1">
      <c r="A9" s="53"/>
      <c r="B9" s="6" t="s">
        <v>29</v>
      </c>
      <c r="C9" s="38">
        <v>1000</v>
      </c>
      <c r="D9" s="39">
        <f>D1*C9</f>
        <v>2940000</v>
      </c>
      <c r="E9" s="40">
        <f>C9</f>
        <v>1000</v>
      </c>
      <c r="F9" s="39">
        <f>F1*E9</f>
        <v>2950000</v>
      </c>
      <c r="G9" s="68">
        <f t="shared" si="0"/>
        <v>5890000</v>
      </c>
      <c r="H9" s="69"/>
    </row>
    <row r="10" spans="1:8" ht="15" customHeight="1">
      <c r="A10" s="53"/>
      <c r="B10" s="4" t="s">
        <v>19</v>
      </c>
      <c r="C10" s="40">
        <f>SUM(C9:C9)</f>
        <v>1000</v>
      </c>
      <c r="D10" s="39">
        <f>SUM(D9:D9)</f>
        <v>2940000</v>
      </c>
      <c r="E10" s="42">
        <f>SUM(E9:E9)</f>
        <v>1000</v>
      </c>
      <c r="F10" s="39">
        <f>SUM(F9:F9)</f>
        <v>2950000</v>
      </c>
      <c r="G10" s="68">
        <f t="shared" si="0"/>
        <v>5890000</v>
      </c>
      <c r="H10" s="69"/>
    </row>
    <row r="11" spans="1:8" ht="15" customHeight="1">
      <c r="A11" s="53"/>
      <c r="B11" s="2" t="s">
        <v>30</v>
      </c>
      <c r="C11" s="43"/>
      <c r="D11" s="44"/>
      <c r="E11" s="44"/>
      <c r="F11" s="44"/>
      <c r="G11" s="5"/>
      <c r="H11" s="5"/>
    </row>
    <row r="12" spans="1:8" ht="15" customHeight="1">
      <c r="A12" s="53"/>
      <c r="B12" s="2" t="s">
        <v>31</v>
      </c>
      <c r="C12" s="38">
        <v>190</v>
      </c>
      <c r="D12" s="39">
        <f>D1*C12</f>
        <v>558600</v>
      </c>
      <c r="E12" s="40">
        <f aca="true" t="shared" si="1" ref="E12:E22">C12</f>
        <v>190</v>
      </c>
      <c r="F12" s="39">
        <f>F1*E12</f>
        <v>560500</v>
      </c>
      <c r="G12" s="68">
        <f t="shared" si="0"/>
        <v>1119100</v>
      </c>
      <c r="H12" s="69"/>
    </row>
    <row r="13" spans="1:8" ht="15" customHeight="1">
      <c r="A13" s="53"/>
      <c r="B13" s="2" t="s">
        <v>32</v>
      </c>
      <c r="C13" s="38">
        <v>80</v>
      </c>
      <c r="D13" s="39">
        <f>D1*C13</f>
        <v>235200</v>
      </c>
      <c r="E13" s="40">
        <f t="shared" si="1"/>
        <v>80</v>
      </c>
      <c r="F13" s="39">
        <f>F1*E13</f>
        <v>236000</v>
      </c>
      <c r="G13" s="68">
        <f t="shared" si="0"/>
        <v>471200</v>
      </c>
      <c r="H13" s="69"/>
    </row>
    <row r="14" spans="1:8" ht="15" customHeight="1">
      <c r="A14" s="53"/>
      <c r="B14" s="2" t="s">
        <v>33</v>
      </c>
      <c r="C14" s="38">
        <v>90</v>
      </c>
      <c r="D14" s="39">
        <f>D1*C14</f>
        <v>264600</v>
      </c>
      <c r="E14" s="40">
        <f t="shared" si="1"/>
        <v>90</v>
      </c>
      <c r="F14" s="39">
        <f>F1*E14</f>
        <v>265500</v>
      </c>
      <c r="G14" s="68">
        <f t="shared" si="0"/>
        <v>530100</v>
      </c>
      <c r="H14" s="69"/>
    </row>
    <row r="15" spans="1:8" ht="15" customHeight="1">
      <c r="A15" s="53"/>
      <c r="B15" s="2" t="s">
        <v>34</v>
      </c>
      <c r="C15" s="38">
        <v>870</v>
      </c>
      <c r="D15" s="39">
        <f>D1*C15</f>
        <v>2557800</v>
      </c>
      <c r="E15" s="40">
        <f t="shared" si="1"/>
        <v>870</v>
      </c>
      <c r="F15" s="39">
        <f>F1*E15</f>
        <v>2566500</v>
      </c>
      <c r="G15" s="68">
        <f t="shared" si="0"/>
        <v>5124300</v>
      </c>
      <c r="H15" s="69"/>
    </row>
    <row r="16" spans="1:8" ht="15" customHeight="1">
      <c r="A16" s="53"/>
      <c r="B16" s="2" t="s">
        <v>57</v>
      </c>
      <c r="C16" s="38">
        <v>320</v>
      </c>
      <c r="D16" s="39">
        <f>D1*C16</f>
        <v>940800</v>
      </c>
      <c r="E16" s="40">
        <f t="shared" si="1"/>
        <v>320</v>
      </c>
      <c r="F16" s="39">
        <f>F1*E16</f>
        <v>944000</v>
      </c>
      <c r="G16" s="68">
        <f>SUM(D16,F16)</f>
        <v>1884800</v>
      </c>
      <c r="H16" s="69"/>
    </row>
    <row r="17" spans="1:8" ht="15" customHeight="1">
      <c r="A17" s="53"/>
      <c r="B17" s="2" t="s">
        <v>58</v>
      </c>
      <c r="C17" s="38">
        <v>390</v>
      </c>
      <c r="D17" s="39">
        <f>D1*C17</f>
        <v>1146600</v>
      </c>
      <c r="E17" s="40">
        <f t="shared" si="1"/>
        <v>390</v>
      </c>
      <c r="F17" s="39">
        <f>F1*E17</f>
        <v>1150500</v>
      </c>
      <c r="G17" s="68">
        <f>SUM(D17,F17)</f>
        <v>2297100</v>
      </c>
      <c r="H17" s="69"/>
    </row>
    <row r="18" spans="1:8" ht="15" customHeight="1">
      <c r="A18" s="53"/>
      <c r="B18" s="2" t="s">
        <v>59</v>
      </c>
      <c r="C18" s="38">
        <v>430</v>
      </c>
      <c r="D18" s="39">
        <f>D1*C18</f>
        <v>1264200</v>
      </c>
      <c r="E18" s="40">
        <f t="shared" si="1"/>
        <v>430</v>
      </c>
      <c r="F18" s="39">
        <f>F1*E18</f>
        <v>1268500</v>
      </c>
      <c r="G18" s="68">
        <f>SUM(D18,F18)</f>
        <v>2532700</v>
      </c>
      <c r="H18" s="69"/>
    </row>
    <row r="19" spans="1:8" ht="15" customHeight="1">
      <c r="A19" s="53"/>
      <c r="B19" s="2" t="s">
        <v>60</v>
      </c>
      <c r="C19" s="38">
        <v>280</v>
      </c>
      <c r="D19" s="39">
        <f>D1*C19</f>
        <v>823200</v>
      </c>
      <c r="E19" s="40">
        <f t="shared" si="1"/>
        <v>280</v>
      </c>
      <c r="F19" s="39">
        <f>F1*E19</f>
        <v>826000</v>
      </c>
      <c r="G19" s="68">
        <f t="shared" si="0"/>
        <v>1649200</v>
      </c>
      <c r="H19" s="69"/>
    </row>
    <row r="20" spans="1:8" ht="15" customHeight="1">
      <c r="A20" s="53"/>
      <c r="B20" s="2" t="s">
        <v>61</v>
      </c>
      <c r="C20" s="38">
        <v>100</v>
      </c>
      <c r="D20" s="39">
        <f>D1*C20</f>
        <v>294000</v>
      </c>
      <c r="E20" s="40">
        <f t="shared" si="1"/>
        <v>100</v>
      </c>
      <c r="F20" s="39">
        <f>F1*E20</f>
        <v>295000</v>
      </c>
      <c r="G20" s="68">
        <f t="shared" si="0"/>
        <v>589000</v>
      </c>
      <c r="H20" s="69"/>
    </row>
    <row r="21" spans="1:8" ht="15" customHeight="1">
      <c r="A21" s="53"/>
      <c r="B21" s="2" t="s">
        <v>62</v>
      </c>
      <c r="C21" s="38">
        <v>170</v>
      </c>
      <c r="D21" s="39">
        <f>D1*C21</f>
        <v>499800</v>
      </c>
      <c r="E21" s="40">
        <f t="shared" si="1"/>
        <v>170</v>
      </c>
      <c r="F21" s="39">
        <f>F1*E21</f>
        <v>501500</v>
      </c>
      <c r="G21" s="68">
        <f t="shared" si="0"/>
        <v>1001300</v>
      </c>
      <c r="H21" s="69"/>
    </row>
    <row r="22" spans="1:8" ht="15" customHeight="1">
      <c r="A22" s="53"/>
      <c r="B22" s="2" t="s">
        <v>63</v>
      </c>
      <c r="C22" s="41">
        <v>20</v>
      </c>
      <c r="D22" s="39">
        <f>D1*C22</f>
        <v>58800</v>
      </c>
      <c r="E22" s="40">
        <f t="shared" si="1"/>
        <v>20</v>
      </c>
      <c r="F22" s="39">
        <f>F1*E22</f>
        <v>59000</v>
      </c>
      <c r="G22" s="68">
        <f>SUM(D22,F22)</f>
        <v>117800</v>
      </c>
      <c r="H22" s="69"/>
    </row>
    <row r="23" spans="1:8" ht="15" customHeight="1">
      <c r="A23" s="53"/>
      <c r="B23" s="4" t="s">
        <v>35</v>
      </c>
      <c r="C23" s="40">
        <f>SUM(C12:C22)</f>
        <v>2940</v>
      </c>
      <c r="D23" s="39">
        <f>SUM(D12:D22)</f>
        <v>8643600</v>
      </c>
      <c r="E23" s="42">
        <f>SUM(E12:E22)</f>
        <v>2940</v>
      </c>
      <c r="F23" s="39">
        <f>SUM(F12:F22)</f>
        <v>8673000</v>
      </c>
      <c r="G23" s="68">
        <f t="shared" si="0"/>
        <v>17316600</v>
      </c>
      <c r="H23" s="69"/>
    </row>
    <row r="24" spans="1:8" ht="15" customHeight="1">
      <c r="A24" s="53"/>
      <c r="B24" s="2" t="s">
        <v>36</v>
      </c>
      <c r="C24" s="43"/>
      <c r="D24" s="44"/>
      <c r="E24" s="44"/>
      <c r="F24" s="44"/>
      <c r="G24" s="5"/>
      <c r="H24" s="5"/>
    </row>
    <row r="25" spans="1:8" ht="15" customHeight="1">
      <c r="A25" s="53"/>
      <c r="B25" s="2" t="s">
        <v>37</v>
      </c>
      <c r="C25" s="38">
        <v>100</v>
      </c>
      <c r="D25" s="39">
        <f>D1*C25</f>
        <v>294000</v>
      </c>
      <c r="E25" s="40">
        <f>C25</f>
        <v>100</v>
      </c>
      <c r="F25" s="39">
        <f>F1*E25</f>
        <v>295000</v>
      </c>
      <c r="G25" s="68">
        <f t="shared" si="0"/>
        <v>589000</v>
      </c>
      <c r="H25" s="69"/>
    </row>
    <row r="26" spans="1:8" ht="15" customHeight="1">
      <c r="A26" s="53"/>
      <c r="B26" s="6" t="s">
        <v>38</v>
      </c>
      <c r="C26" s="38">
        <v>160</v>
      </c>
      <c r="D26" s="39">
        <f>D1*C26</f>
        <v>470400</v>
      </c>
      <c r="E26" s="40">
        <f>C26</f>
        <v>160</v>
      </c>
      <c r="F26" s="39">
        <f>F1*E26</f>
        <v>472000</v>
      </c>
      <c r="G26" s="68">
        <f>SUM(D26,F26)</f>
        <v>942400</v>
      </c>
      <c r="H26" s="69"/>
    </row>
    <row r="27" spans="1:8" ht="15" customHeight="1">
      <c r="A27" s="53"/>
      <c r="B27" s="2" t="s">
        <v>49</v>
      </c>
      <c r="C27" s="38">
        <v>0</v>
      </c>
      <c r="D27" s="39">
        <f>D1*C27</f>
        <v>0</v>
      </c>
      <c r="E27" s="40">
        <v>15</v>
      </c>
      <c r="F27" s="39">
        <f>F1*E27</f>
        <v>44250</v>
      </c>
      <c r="G27" s="68">
        <f>SUM(D27,F27)</f>
        <v>44250</v>
      </c>
      <c r="H27" s="69"/>
    </row>
    <row r="28" spans="1:8" ht="15" customHeight="1">
      <c r="A28" s="53"/>
      <c r="B28" s="4" t="s">
        <v>39</v>
      </c>
      <c r="C28" s="40">
        <f>SUM(C25:C27)</f>
        <v>260</v>
      </c>
      <c r="D28" s="39">
        <f>SUM(D25:D27)</f>
        <v>764400</v>
      </c>
      <c r="E28" s="42">
        <f>SUM(E25:E27)</f>
        <v>275</v>
      </c>
      <c r="F28" s="39">
        <f>SUM(F25:F27)</f>
        <v>811250</v>
      </c>
      <c r="G28" s="68">
        <f>SUM(D28,F28)</f>
        <v>1575650</v>
      </c>
      <c r="H28" s="69"/>
    </row>
    <row r="29" spans="1:8" ht="15" customHeight="1">
      <c r="A29" s="54"/>
      <c r="B29" s="4" t="s">
        <v>40</v>
      </c>
      <c r="C29" s="40">
        <f>SUM(C7,C10,C23,C28,)</f>
        <v>9980</v>
      </c>
      <c r="D29" s="40">
        <f>SUM(D7,D10,D23,D28,)</f>
        <v>29341200</v>
      </c>
      <c r="E29" s="40">
        <f>SUM(E7,E10,E23,E28,)</f>
        <v>9995</v>
      </c>
      <c r="F29" s="40">
        <f>SUM(F7,F10,F23,F28,)</f>
        <v>29485250</v>
      </c>
      <c r="G29" s="68">
        <f>SUM(D29,F29)</f>
        <v>58826450</v>
      </c>
      <c r="H29" s="69"/>
    </row>
    <row r="30" spans="1:8" ht="13.5" customHeight="1">
      <c r="A30" s="7"/>
      <c r="B30" s="8"/>
      <c r="C30" s="9"/>
      <c r="D30" s="9"/>
      <c r="E30" s="9"/>
      <c r="F30" s="9"/>
      <c r="G30" s="9"/>
      <c r="H30" s="9"/>
    </row>
    <row r="31" spans="1:8" ht="15" customHeight="1">
      <c r="A31" s="52" t="s">
        <v>42</v>
      </c>
      <c r="B31" s="8" t="s">
        <v>41</v>
      </c>
      <c r="C31" s="74">
        <v>23.5</v>
      </c>
      <c r="D31" s="75"/>
      <c r="E31" s="74">
        <v>23.5</v>
      </c>
      <c r="F31" s="75"/>
      <c r="G31" s="76">
        <f>C31+E31</f>
        <v>47</v>
      </c>
      <c r="H31" s="77"/>
    </row>
    <row r="32" spans="1:8" ht="15" customHeight="1">
      <c r="A32" s="53"/>
      <c r="B32" s="8" t="s">
        <v>68</v>
      </c>
      <c r="C32" s="78">
        <v>1</v>
      </c>
      <c r="D32" s="79"/>
      <c r="E32" s="82"/>
      <c r="F32" s="83"/>
      <c r="G32" s="80">
        <f>C32+E32</f>
        <v>1</v>
      </c>
      <c r="H32" s="81"/>
    </row>
    <row r="33" spans="1:8" ht="15" customHeight="1">
      <c r="A33" s="53"/>
      <c r="B33" s="8" t="s">
        <v>69</v>
      </c>
      <c r="C33" s="60">
        <v>1260</v>
      </c>
      <c r="D33" s="61"/>
      <c r="E33" s="60">
        <v>1260</v>
      </c>
      <c r="F33" s="61"/>
      <c r="G33" s="72">
        <f>C33+E33</f>
        <v>2520</v>
      </c>
      <c r="H33" s="73"/>
    </row>
    <row r="34" spans="1:8" ht="15" customHeight="1">
      <c r="A34" s="53"/>
      <c r="B34" s="8" t="s">
        <v>70</v>
      </c>
      <c r="C34" s="55">
        <v>2000</v>
      </c>
      <c r="D34" s="51"/>
      <c r="E34" s="55">
        <v>2000</v>
      </c>
      <c r="F34" s="51"/>
      <c r="G34" s="70">
        <f>C34+E34</f>
        <v>4000</v>
      </c>
      <c r="H34" s="71"/>
    </row>
    <row r="35" spans="1:8" ht="15" customHeight="1">
      <c r="A35" s="53"/>
      <c r="B35" s="8" t="s">
        <v>71</v>
      </c>
      <c r="C35" s="62" t="s">
        <v>72</v>
      </c>
      <c r="D35" s="62"/>
      <c r="E35" s="62"/>
      <c r="F35" s="62"/>
      <c r="G35" s="62"/>
      <c r="H35" s="63"/>
    </row>
    <row r="36" spans="1:8" ht="15" customHeight="1">
      <c r="A36" s="54"/>
      <c r="B36" s="10" t="s">
        <v>17</v>
      </c>
      <c r="C36" s="30">
        <f>C31+C32</f>
        <v>24.5</v>
      </c>
      <c r="D36" s="27">
        <v>3260</v>
      </c>
      <c r="E36" s="30">
        <f>E31+E32</f>
        <v>23.5</v>
      </c>
      <c r="F36" s="27">
        <v>3260</v>
      </c>
      <c r="G36" s="30">
        <f>G31+G32</f>
        <v>48</v>
      </c>
      <c r="H36" s="27">
        <f>G33+G34</f>
        <v>6520</v>
      </c>
    </row>
    <row r="37" spans="7:8" ht="13.5">
      <c r="G37" s="28"/>
      <c r="H37" s="28"/>
    </row>
    <row r="38" spans="7:8" ht="13.5">
      <c r="G38" s="29"/>
      <c r="H38" s="29"/>
    </row>
  </sheetData>
  <sheetProtection formatCells="0"/>
  <mergeCells count="40">
    <mergeCell ref="G34:H34"/>
    <mergeCell ref="G33:H33"/>
    <mergeCell ref="C31:D31"/>
    <mergeCell ref="E31:F31"/>
    <mergeCell ref="G31:H31"/>
    <mergeCell ref="C32:D32"/>
    <mergeCell ref="G32:H32"/>
    <mergeCell ref="E32:F32"/>
    <mergeCell ref="G10:H10"/>
    <mergeCell ref="G29:H29"/>
    <mergeCell ref="G28:H28"/>
    <mergeCell ref="G27:H27"/>
    <mergeCell ref="G26:H26"/>
    <mergeCell ref="G13:H13"/>
    <mergeCell ref="G22:H22"/>
    <mergeCell ref="G25:H25"/>
    <mergeCell ref="G15:H15"/>
    <mergeCell ref="G14:H14"/>
    <mergeCell ref="G18:H18"/>
    <mergeCell ref="G17:H17"/>
    <mergeCell ref="G16:H16"/>
    <mergeCell ref="G12:H12"/>
    <mergeCell ref="G23:H23"/>
    <mergeCell ref="G21:H21"/>
    <mergeCell ref="G19:H19"/>
    <mergeCell ref="G20:H20"/>
    <mergeCell ref="G5:H5"/>
    <mergeCell ref="G4:H4"/>
    <mergeCell ref="G6:H6"/>
    <mergeCell ref="G9:H9"/>
    <mergeCell ref="A31:A36"/>
    <mergeCell ref="E34:F34"/>
    <mergeCell ref="A1:B2"/>
    <mergeCell ref="A3:A29"/>
    <mergeCell ref="E33:F33"/>
    <mergeCell ref="C34:D34"/>
    <mergeCell ref="C33:D33"/>
    <mergeCell ref="C35:H35"/>
    <mergeCell ref="G1:H2"/>
    <mergeCell ref="G7:H7"/>
  </mergeCells>
  <printOptions horizontalCentered="1"/>
  <pageMargins left="0.1968503937007874" right="0.1968503937007874" top="1.1811023622047245" bottom="0.1968503937007874" header="0.3937007874015748" footer="0.1968503937007874"/>
  <pageSetup fitToHeight="1" fitToWidth="1" horizontalDpi="300" verticalDpi="300" orientation="portrait" paperSize="9" scale="99" r:id="rId1"/>
  <headerFooter alignWithMargins="0">
    <oddHeader>&amp;C&amp;"ＭＳ 明朝,標準"&amp;18 2007-08年度　国際ロータリー第2790地区 地区予算&amp;R&amp;"ＭＳ 明朝,標準"&amp;12
（単位：円）</oddHeader>
  </headerFooter>
  <ignoredErrors>
    <ignoredError sqref="E4:E26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13">
      <selection activeCell="C48" sqref="C48"/>
    </sheetView>
  </sheetViews>
  <sheetFormatPr defaultColWidth="9.00390625" defaultRowHeight="13.5"/>
  <cols>
    <col min="1" max="1" width="3.00390625" style="0" bestFit="1" customWidth="1"/>
    <col min="2" max="2" width="3.00390625" style="0" customWidth="1"/>
    <col min="3" max="3" width="34.875" style="0" customWidth="1"/>
    <col min="4" max="4" width="13.625" style="0" customWidth="1"/>
    <col min="5" max="5" width="18.625" style="0" customWidth="1"/>
  </cols>
  <sheetData>
    <row r="1" spans="1:7" ht="16.5" customHeight="1">
      <c r="A1" s="56" t="s">
        <v>45</v>
      </c>
      <c r="B1" s="90"/>
      <c r="C1" s="57"/>
      <c r="D1" s="94" t="s">
        <v>77</v>
      </c>
      <c r="E1" s="95"/>
      <c r="F1" s="1"/>
      <c r="G1" s="1"/>
    </row>
    <row r="2" spans="1:5" ht="16.5" customHeight="1">
      <c r="A2" s="91"/>
      <c r="B2" s="92"/>
      <c r="C2" s="93"/>
      <c r="D2" s="15" t="s">
        <v>76</v>
      </c>
      <c r="E2" s="16" t="s">
        <v>75</v>
      </c>
    </row>
    <row r="3" spans="1:5" ht="16.5" customHeight="1">
      <c r="A3" s="84" t="s">
        <v>0</v>
      </c>
      <c r="B3" s="85"/>
      <c r="C3" s="17" t="s">
        <v>64</v>
      </c>
      <c r="D3" s="25"/>
      <c r="E3" s="32">
        <v>13000000</v>
      </c>
    </row>
    <row r="4" spans="1:5" ht="16.5" customHeight="1">
      <c r="A4" s="86"/>
      <c r="B4" s="87"/>
      <c r="C4" s="17" t="s">
        <v>65</v>
      </c>
      <c r="D4" s="25"/>
      <c r="E4" s="32">
        <v>2000000</v>
      </c>
    </row>
    <row r="5" spans="1:5" ht="16.5" customHeight="1">
      <c r="A5" s="86"/>
      <c r="B5" s="87"/>
      <c r="C5" s="17" t="s">
        <v>56</v>
      </c>
      <c r="D5" s="25"/>
      <c r="E5" s="32">
        <v>5000000</v>
      </c>
    </row>
    <row r="6" spans="1:5" ht="16.5" customHeight="1">
      <c r="A6" s="86"/>
      <c r="B6" s="87"/>
      <c r="C6" s="17" t="s">
        <v>46</v>
      </c>
      <c r="D6" s="11">
        <v>1860</v>
      </c>
      <c r="E6" s="13">
        <v>10955400</v>
      </c>
    </row>
    <row r="7" spans="1:5" ht="16.5" customHeight="1">
      <c r="A7" s="86"/>
      <c r="B7" s="87"/>
      <c r="C7" s="18" t="s">
        <v>43</v>
      </c>
      <c r="D7" s="12">
        <v>2940</v>
      </c>
      <c r="E7" s="13">
        <v>5468400</v>
      </c>
    </row>
    <row r="8" spans="1:5" ht="16.5" customHeight="1">
      <c r="A8" s="86"/>
      <c r="B8" s="87"/>
      <c r="C8" s="18" t="s">
        <v>44</v>
      </c>
      <c r="D8" s="12">
        <v>2950</v>
      </c>
      <c r="E8" s="45">
        <v>5487000</v>
      </c>
    </row>
    <row r="9" spans="1:5" ht="16.5" customHeight="1">
      <c r="A9" s="86"/>
      <c r="B9" s="87"/>
      <c r="C9" s="17" t="s">
        <v>14</v>
      </c>
      <c r="D9" s="11">
        <v>2530</v>
      </c>
      <c r="E9" s="45">
        <v>14901700</v>
      </c>
    </row>
    <row r="10" spans="1:5" ht="16.5" customHeight="1">
      <c r="A10" s="86"/>
      <c r="B10" s="87"/>
      <c r="C10" s="18" t="s">
        <v>43</v>
      </c>
      <c r="D10" s="12">
        <v>2940</v>
      </c>
      <c r="E10" s="46">
        <v>7438200</v>
      </c>
    </row>
    <row r="11" spans="1:5" ht="16.5" customHeight="1">
      <c r="A11" s="86"/>
      <c r="B11" s="87"/>
      <c r="C11" s="18" t="s">
        <v>44</v>
      </c>
      <c r="D11" s="26">
        <v>2950</v>
      </c>
      <c r="E11" s="46">
        <v>7463500</v>
      </c>
    </row>
    <row r="12" spans="1:5" ht="16.5" customHeight="1">
      <c r="A12" s="86"/>
      <c r="B12" s="87"/>
      <c r="C12" s="17" t="s">
        <v>51</v>
      </c>
      <c r="D12" s="11">
        <v>1390</v>
      </c>
      <c r="E12" s="45">
        <v>8187100</v>
      </c>
    </row>
    <row r="13" spans="1:5" ht="16.5" customHeight="1">
      <c r="A13" s="86"/>
      <c r="B13" s="87"/>
      <c r="C13" s="18" t="s">
        <v>43</v>
      </c>
      <c r="D13" s="12">
        <v>2940</v>
      </c>
      <c r="E13" s="46">
        <v>4086600</v>
      </c>
    </row>
    <row r="14" spans="1:5" ht="16.5" customHeight="1">
      <c r="A14" s="86"/>
      <c r="B14" s="87"/>
      <c r="C14" s="18" t="s">
        <v>44</v>
      </c>
      <c r="D14" s="26">
        <v>2950</v>
      </c>
      <c r="E14" s="46">
        <v>4100500</v>
      </c>
    </row>
    <row r="15" spans="1:5" ht="16.5" customHeight="1">
      <c r="A15" s="88"/>
      <c r="B15" s="89"/>
      <c r="C15" s="19" t="s">
        <v>17</v>
      </c>
      <c r="D15" s="24"/>
      <c r="E15" s="47">
        <v>54044200</v>
      </c>
    </row>
    <row r="16" spans="1:5" ht="12" customHeight="1">
      <c r="A16" s="20"/>
      <c r="B16" s="20"/>
      <c r="C16" s="21"/>
      <c r="D16" s="22"/>
      <c r="E16" s="48"/>
    </row>
    <row r="17" spans="1:5" ht="16.5" customHeight="1">
      <c r="A17" s="103" t="s">
        <v>15</v>
      </c>
      <c r="B17" s="100" t="s">
        <v>47</v>
      </c>
      <c r="C17" s="23" t="s">
        <v>1</v>
      </c>
      <c r="D17" s="24"/>
      <c r="E17" s="49">
        <v>700000</v>
      </c>
    </row>
    <row r="18" spans="1:5" ht="16.5" customHeight="1">
      <c r="A18" s="103"/>
      <c r="B18" s="101"/>
      <c r="C18" s="23" t="s">
        <v>2</v>
      </c>
      <c r="D18" s="24"/>
      <c r="E18" s="49">
        <v>1000000</v>
      </c>
    </row>
    <row r="19" spans="1:5" ht="16.5" customHeight="1">
      <c r="A19" s="103"/>
      <c r="B19" s="101"/>
      <c r="C19" s="17" t="s">
        <v>3</v>
      </c>
      <c r="D19" s="24"/>
      <c r="E19" s="49">
        <v>750000</v>
      </c>
    </row>
    <row r="20" spans="1:5" ht="16.5" customHeight="1">
      <c r="A20" s="103"/>
      <c r="B20" s="101"/>
      <c r="C20" s="17" t="s">
        <v>4</v>
      </c>
      <c r="D20" s="24"/>
      <c r="E20" s="49">
        <v>750000</v>
      </c>
    </row>
    <row r="21" spans="1:5" ht="16.5" customHeight="1">
      <c r="A21" s="103"/>
      <c r="B21" s="101"/>
      <c r="C21" s="17" t="s">
        <v>55</v>
      </c>
      <c r="D21" s="24"/>
      <c r="E21" s="49">
        <v>3600000</v>
      </c>
    </row>
    <row r="22" spans="1:5" ht="16.5" customHeight="1">
      <c r="A22" s="103"/>
      <c r="B22" s="101"/>
      <c r="C22" s="17" t="s">
        <v>52</v>
      </c>
      <c r="D22" s="24"/>
      <c r="E22" s="49">
        <v>300000</v>
      </c>
    </row>
    <row r="23" spans="1:5" ht="16.5" customHeight="1">
      <c r="A23" s="103"/>
      <c r="B23" s="101"/>
      <c r="C23" s="17" t="s">
        <v>5</v>
      </c>
      <c r="D23" s="24"/>
      <c r="E23" s="49">
        <v>150000</v>
      </c>
    </row>
    <row r="24" spans="1:5" ht="16.5" customHeight="1">
      <c r="A24" s="103"/>
      <c r="B24" s="101"/>
      <c r="C24" s="17" t="s">
        <v>6</v>
      </c>
      <c r="D24" s="24"/>
      <c r="E24" s="49">
        <v>50000</v>
      </c>
    </row>
    <row r="25" spans="1:5" ht="16.5" customHeight="1">
      <c r="A25" s="103"/>
      <c r="B25" s="101"/>
      <c r="C25" s="17" t="s">
        <v>7</v>
      </c>
      <c r="D25" s="24"/>
      <c r="E25" s="49">
        <v>30000</v>
      </c>
    </row>
    <row r="26" spans="1:5" ht="16.5" customHeight="1">
      <c r="A26" s="103"/>
      <c r="B26" s="101"/>
      <c r="C26" s="17" t="s">
        <v>8</v>
      </c>
      <c r="D26" s="24"/>
      <c r="E26" s="49">
        <v>30000</v>
      </c>
    </row>
    <row r="27" spans="1:5" ht="16.5" customHeight="1">
      <c r="A27" s="103"/>
      <c r="B27" s="101"/>
      <c r="C27" s="17" t="s">
        <v>67</v>
      </c>
      <c r="D27" s="24"/>
      <c r="E27" s="49">
        <v>1600000</v>
      </c>
    </row>
    <row r="28" spans="1:5" ht="16.5" customHeight="1">
      <c r="A28" s="103"/>
      <c r="B28" s="101"/>
      <c r="C28" s="17" t="s">
        <v>66</v>
      </c>
      <c r="D28" s="24"/>
      <c r="E28" s="49">
        <v>1000000</v>
      </c>
    </row>
    <row r="29" spans="1:5" ht="16.5" customHeight="1">
      <c r="A29" s="103"/>
      <c r="B29" s="101"/>
      <c r="C29" s="17" t="s">
        <v>9</v>
      </c>
      <c r="D29" s="24"/>
      <c r="E29" s="49">
        <v>400000</v>
      </c>
    </row>
    <row r="30" spans="1:5" ht="16.5" customHeight="1">
      <c r="A30" s="103"/>
      <c r="B30" s="101"/>
      <c r="C30" s="17" t="s">
        <v>10</v>
      </c>
      <c r="D30" s="24"/>
      <c r="E30" s="49">
        <v>250000</v>
      </c>
    </row>
    <row r="31" spans="1:5" ht="16.5" customHeight="1">
      <c r="A31" s="103"/>
      <c r="B31" s="101"/>
      <c r="C31" s="17" t="s">
        <v>11</v>
      </c>
      <c r="D31" s="24"/>
      <c r="E31" s="49">
        <v>50000</v>
      </c>
    </row>
    <row r="32" spans="1:5" ht="16.5" customHeight="1">
      <c r="A32" s="103"/>
      <c r="B32" s="101"/>
      <c r="C32" s="17" t="s">
        <v>12</v>
      </c>
      <c r="D32" s="24"/>
      <c r="E32" s="49">
        <v>236500</v>
      </c>
    </row>
    <row r="33" spans="1:5" ht="16.5" customHeight="1">
      <c r="A33" s="103"/>
      <c r="B33" s="101"/>
      <c r="C33" s="17" t="s">
        <v>13</v>
      </c>
      <c r="D33" s="24"/>
      <c r="E33" s="49">
        <v>58900</v>
      </c>
    </row>
    <row r="34" spans="1:5" ht="16.5" customHeight="1">
      <c r="A34" s="103"/>
      <c r="B34" s="102"/>
      <c r="C34" s="19" t="s">
        <v>20</v>
      </c>
      <c r="D34" s="24"/>
      <c r="E34" s="50">
        <v>10955400</v>
      </c>
    </row>
    <row r="35" spans="1:5" ht="16.5" customHeight="1">
      <c r="A35" s="103"/>
      <c r="B35" s="98"/>
      <c r="C35" s="31" t="s">
        <v>14</v>
      </c>
      <c r="D35" s="24"/>
      <c r="E35" s="45">
        <v>14901700</v>
      </c>
    </row>
    <row r="36" spans="1:5" ht="16.5" customHeight="1">
      <c r="A36" s="103"/>
      <c r="B36" s="99"/>
      <c r="C36" s="17" t="s">
        <v>51</v>
      </c>
      <c r="D36" s="24"/>
      <c r="E36" s="13">
        <v>8187100</v>
      </c>
    </row>
    <row r="37" spans="1:5" ht="16.5" customHeight="1">
      <c r="A37" s="103"/>
      <c r="B37" s="99"/>
      <c r="C37" s="17" t="s">
        <v>53</v>
      </c>
      <c r="D37" s="24"/>
      <c r="E37" s="13">
        <v>3875000</v>
      </c>
    </row>
    <row r="38" spans="1:5" ht="16.5" customHeight="1">
      <c r="A38" s="103"/>
      <c r="B38" s="99"/>
      <c r="C38" s="31" t="s">
        <v>48</v>
      </c>
      <c r="D38" s="24"/>
      <c r="E38" s="14">
        <v>26963800</v>
      </c>
    </row>
    <row r="39" spans="1:5" ht="16.5" customHeight="1">
      <c r="A39" s="103"/>
      <c r="B39" s="99"/>
      <c r="C39" s="17" t="s">
        <v>54</v>
      </c>
      <c r="D39" s="24"/>
      <c r="E39" s="13">
        <v>16125000</v>
      </c>
    </row>
    <row r="40" spans="1:5" ht="16.5" customHeight="1">
      <c r="A40" s="103"/>
      <c r="B40" s="96" t="s">
        <v>18</v>
      </c>
      <c r="C40" s="97"/>
      <c r="D40" s="24"/>
      <c r="E40" s="14">
        <v>54044200</v>
      </c>
    </row>
  </sheetData>
  <sheetProtection formatCells="0"/>
  <mergeCells count="7">
    <mergeCell ref="A3:B15"/>
    <mergeCell ref="A1:C2"/>
    <mergeCell ref="D1:E1"/>
    <mergeCell ref="B40:C40"/>
    <mergeCell ref="B35:B39"/>
    <mergeCell ref="B17:B34"/>
    <mergeCell ref="A17:A40"/>
  </mergeCells>
  <printOptions horizontalCentered="1"/>
  <pageMargins left="1.1811023622047245" right="0.3937007874015748" top="0.7874015748031497" bottom="0.1968503937007874" header="0.3937007874015748" footer="0.1968503937007874"/>
  <pageSetup horizontalDpi="300" verticalDpi="300" orientation="portrait" paperSize="9" scale="84" r:id="rId1"/>
  <headerFooter alignWithMargins="0">
    <oddHeader>&amp;C&amp;"ＭＳ 明朝,標準"&amp;18 2007-08年度　地区予算 運営資金勘定内訳&amp;R&amp;"ＭＳ 明朝,標準"&amp;12
（単位：円）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牧野幸代</cp:lastModifiedBy>
  <cp:lastPrinted>2007-05-09T07:35:19Z</cp:lastPrinted>
  <dcterms:created xsi:type="dcterms:W3CDTF">1997-01-08T22:48:59Z</dcterms:created>
  <dcterms:modified xsi:type="dcterms:W3CDTF">2007-05-09T07:35:26Z</dcterms:modified>
  <cp:category/>
  <cp:version/>
  <cp:contentType/>
  <cp:contentStatus/>
</cp:coreProperties>
</file>